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План закупки 2018" sheetId="1" r:id="rId1"/>
    <sheet name="Лист1" sheetId="2" r:id="rId2"/>
  </sheets>
  <definedNames>
    <definedName name="_xlnm._FilterDatabase" localSheetId="0" hidden="1">'План закупки 2018'!$A$15:$AW$25</definedName>
  </definedNames>
  <calcPr calcId="152511" refMode="R1C1"/>
</workbook>
</file>

<file path=xl/calcChain.xml><?xml version="1.0" encoding="utf-8"?>
<calcChain xmlns="http://schemas.openxmlformats.org/spreadsheetml/2006/main">
  <c r="R25" i="1" l="1"/>
  <c r="AB28" i="1"/>
  <c r="Q28" i="1"/>
  <c r="AB27" i="1"/>
  <c r="Q27" i="1"/>
  <c r="AB26" i="1"/>
  <c r="Q26" i="1"/>
  <c r="Q25" i="1" l="1"/>
  <c r="R20" i="1"/>
  <c r="R29" i="1" s="1"/>
  <c r="Q20" i="1"/>
  <c r="Q29" i="1" s="1"/>
</calcChain>
</file>

<file path=xl/sharedStrings.xml><?xml version="1.0" encoding="utf-8"?>
<sst xmlns="http://schemas.openxmlformats.org/spreadsheetml/2006/main" count="144" uniqueCount="103">
  <si>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</si>
  <si>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</si>
  <si>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</si>
  <si>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</si>
  <si>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</si>
  <si>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</si>
  <si>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</si>
  <si>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</si>
  <si>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</si>
  <si>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</si>
  <si>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</si>
  <si>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</si>
  <si>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</si>
  <si>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</si>
  <si>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</si>
  <si>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</si>
  <si>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</si>
  <si>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</si>
  <si>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</si>
  <si>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</si>
  <si>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</si>
  <si>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</si>
  <si>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</si>
  <si>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</si>
  <si>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</si>
  <si>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</si>
  <si>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</si>
  <si>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</si>
  <si>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</si>
  <si>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</si>
  <si>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</si>
  <si>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</si>
  <si>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</si>
  <si>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</si>
  <si>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</si>
  <si>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</si>
  <si>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</si>
  <si>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2. Техническое перевооружение и реконструкция (иные инвестиционные проекты)</t>
  </si>
  <si>
    <t>2.2 Техническое перевооружение и реконструкция (за исключением ИТ - закупок)</t>
  </si>
  <si>
    <t>2.2.2 Материалы, оборудование, прочие товары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</si>
  <si>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</si>
  <si>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</si>
  <si>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</si>
  <si>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</si>
  <si>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</si>
  <si>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3.2 Материалы, оборудование, прочие товары</t>
  </si>
  <si>
    <t>Услуги</t>
  </si>
  <si>
    <t>Себестоимость</t>
  </si>
  <si>
    <t>4. Закупки в области информационных технологий</t>
  </si>
  <si>
    <t>8.Прочие закупки</t>
  </si>
  <si>
    <t>Всего</t>
  </si>
  <si>
    <t xml:space="preserve"> 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</si>
  <si>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</si>
  <si>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</si>
  <si>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</si>
  <si>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</si>
  <si>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</si>
  <si>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</si>
  <si>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</si>
  <si>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</si>
  <si>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</si>
  <si>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</si>
  <si>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</si>
  <si>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</si>
  <si>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</si>
  <si>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</si>
  <si>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</si>
  <si>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</si>
  <si>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7. Закупки услуг оценщиков</t>
  </si>
  <si>
    <t>неэлектронная</t>
  </si>
  <si>
    <t>3.1 Работы, услуги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</si>
  <si>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</si>
  <si>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</si>
  <si>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</si>
  <si>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</si>
  <si>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</si>
  <si>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</si>
  <si>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</si>
  <si>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</si>
  <si>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</si>
  <si>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</si>
  <si>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</si>
  <si>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</si>
  <si>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</si>
  <si>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</si>
  <si>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Сравнение цен</t>
  </si>
  <si>
    <t>Закупки, исключенные из Плана</t>
  </si>
  <si>
    <t>МТОиР</t>
  </si>
  <si>
    <t>ООП</t>
  </si>
  <si>
    <t>49.41.3</t>
  </si>
  <si>
    <t>49.41.19</t>
  </si>
  <si>
    <t>Аренда погрузчика с экипажем</t>
  </si>
  <si>
    <t>усл.ед</t>
  </si>
  <si>
    <t>Корректировка №4 План закупки АО «ЧАК» на 2019 год</t>
  </si>
  <si>
    <t>В счет последующего возмещения услуг от АО "ЮНИС" (для нужд Чебоксарской ТЭЦ 2)</t>
  </si>
  <si>
    <t>ПГД</t>
  </si>
  <si>
    <t>Оказание услуг по комплексному почтовому обслуживанию</t>
  </si>
  <si>
    <t>53.10</t>
  </si>
  <si>
    <t>В счет стать БДР 02.01.11.01.04.00 "Почтово - телеграфные расходы</t>
  </si>
  <si>
    <t>Поставка продуктов питания для нудж приемной</t>
  </si>
  <si>
    <t>Прибыль</t>
  </si>
  <si>
    <t>В счет стать БДР 02.02.17.12.00.00 "Прочие расходы"</t>
  </si>
  <si>
    <t>Утверждена Приказом генерального дитректора АО «ЧАК» 27.05.2019 (Приказ от 27.05.2019. №170 )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</si>
</sst>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[$-419]mmmm\ yyyy;@"/>
    <numFmt numFmtId="166" formatCode="[$-419]mmmm;@"/>
    <numFmt numFmtId="167" formatCode="dd\.mm\.yyyy"/>
    <numFmt numFmtId="168" formatCode="#,##0.00000"/>
    <numFmt numFmtId="169" formatCode="#,##0_ ;[Red]\-#,##0\ 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b/>
      <sz val="11"/>
      <color theme="1"/>
      <name val="Calibri"/>
      <family val="2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0" fontId="8" fillId="0" borderId="0"/>
    <xf numFmtId="0" fontId="4" fillId="0" borderId="0"/>
    <xf numFmtId="0" fontId="4" fillId="0" borderId="0"/>
  </cellStyleXfs>
  <cellXfs count="17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1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16" fontId="11" fillId="0" borderId="4" xfId="0" applyNumberFormat="1" applyFont="1" applyFill="1" applyBorder="1" applyAlignment="1">
      <alignment horizontal="left" vertical="center"/>
    </xf>
    <xf numFmtId="16" fontId="11" fillId="0" borderId="4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9" fontId="9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Alignment="1">
      <alignment horizontal="left"/>
    </xf>
    <xf numFmtId="0" fontId="11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Alignment="1"/>
    <xf numFmtId="0" fontId="16" fillId="0" borderId="0" xfId="0" applyFont="1" applyFill="1" applyAlignment="1">
      <alignment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wrapText="1"/>
    </xf>
    <xf numFmtId="0" fontId="17" fillId="0" borderId="0" xfId="0" applyFont="1" applyFill="1"/>
    <xf numFmtId="0" fontId="12" fillId="0" borderId="9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16" fontId="11" fillId="0" borderId="5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" fontId="11" fillId="0" borderId="4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/>
    </xf>
    <xf numFmtId="167" fontId="13" fillId="0" borderId="1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8" fontId="15" fillId="0" borderId="0" xfId="0" applyNumberFormat="1" applyFont="1" applyFill="1" applyAlignment="1">
      <alignment horizontal="left" vertical="center"/>
    </xf>
    <xf numFmtId="168" fontId="2" fillId="0" borderId="0" xfId="0" applyNumberFormat="1" applyFont="1" applyFill="1" applyAlignment="1">
      <alignment horizontal="left" vertical="center"/>
    </xf>
    <xf numFmtId="168" fontId="3" fillId="0" borderId="0" xfId="0" applyNumberFormat="1" applyFont="1" applyFill="1" applyAlignment="1">
      <alignment horizontal="left" vertical="center"/>
    </xf>
    <xf numFmtId="168" fontId="11" fillId="0" borderId="0" xfId="0" applyNumberFormat="1" applyFont="1" applyFill="1" applyBorder="1" applyAlignment="1">
      <alignment horizontal="left" vertical="center"/>
    </xf>
    <xf numFmtId="168" fontId="11" fillId="0" borderId="4" xfId="0" applyNumberFormat="1" applyFont="1" applyFill="1" applyBorder="1" applyAlignment="1">
      <alignment horizontal="left" vertical="center"/>
    </xf>
    <xf numFmtId="168" fontId="10" fillId="0" borderId="1" xfId="0" applyNumberFormat="1" applyFont="1" applyFill="1" applyBorder="1" applyAlignment="1">
      <alignment horizontal="left" vertical="center" wrapText="1"/>
    </xf>
    <xf numFmtId="168" fontId="0" fillId="0" borderId="0" xfId="0" applyNumberFormat="1" applyFill="1" applyAlignment="1">
      <alignment horizontal="left" vertical="center"/>
    </xf>
    <xf numFmtId="168" fontId="1" fillId="0" borderId="0" xfId="0" applyNumberFormat="1" applyFont="1" applyFill="1" applyAlignment="1">
      <alignment horizontal="left" vertical="center"/>
    </xf>
    <xf numFmtId="0" fontId="20" fillId="0" borderId="1" xfId="3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>
      <alignment horizontal="left"/>
    </xf>
    <xf numFmtId="0" fontId="1" fillId="0" borderId="0" xfId="0" applyFont="1" applyFill="1"/>
    <xf numFmtId="0" fontId="22" fillId="0" borderId="0" xfId="0" applyFont="1" applyFill="1"/>
    <xf numFmtId="168" fontId="11" fillId="0" borderId="11" xfId="0" applyNumberFormat="1" applyFont="1" applyFill="1" applyBorder="1" applyAlignment="1">
      <alignment horizontal="left" vertical="center"/>
    </xf>
    <xf numFmtId="168" fontId="14" fillId="0" borderId="1" xfId="0" applyNumberFormat="1" applyFont="1" applyFill="1" applyBorder="1" applyAlignment="1">
      <alignment horizontal="left" vertical="center"/>
    </xf>
    <xf numFmtId="168" fontId="11" fillId="0" borderId="1" xfId="0" applyNumberFormat="1" applyFont="1" applyFill="1" applyBorder="1" applyAlignment="1">
      <alignment horizontal="left" vertical="center"/>
    </xf>
    <xf numFmtId="168" fontId="14" fillId="0" borderId="11" xfId="0" applyNumberFormat="1" applyFont="1" applyFill="1" applyBorder="1" applyAlignment="1">
      <alignment horizontal="left" vertical="center"/>
    </xf>
    <xf numFmtId="167" fontId="1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168" fontId="12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168" fontId="19" fillId="0" borderId="2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14" fontId="10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14" fontId="10" fillId="0" borderId="15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4" fillId="0" borderId="4" xfId="0" applyFont="1" applyFill="1" applyBorder="1" applyAlignment="1">
      <alignment horizontal="left" vertical="center"/>
    </xf>
    <xf numFmtId="168" fontId="14" fillId="0" borderId="4" xfId="0" applyNumberFormat="1" applyFont="1" applyFill="1" applyBorder="1" applyAlignment="1">
      <alignment horizontal="left" vertical="center"/>
    </xf>
    <xf numFmtId="14" fontId="10" fillId="0" borderId="4" xfId="0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left" vertical="center"/>
    </xf>
    <xf numFmtId="49" fontId="23" fillId="0" borderId="1" xfId="0" applyNumberFormat="1" applyFont="1" applyFill="1" applyBorder="1" applyAlignment="1">
      <alignment horizontal="left" vertical="center"/>
    </xf>
    <xf numFmtId="49" fontId="23" fillId="0" borderId="1" xfId="0" applyNumberFormat="1" applyFont="1" applyFill="1" applyBorder="1" applyAlignment="1">
      <alignment vertical="center"/>
    </xf>
    <xf numFmtId="49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3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2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166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left"/>
    </xf>
    <xf numFmtId="49" fontId="9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20" fillId="0" borderId="3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4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5" xfId="0" applyNumberFormat="1" applyFont="1" applyFill="1" applyBorder="1" applyAlignment="1" applyProtection="1">
      <alignment horizontal="center" vertical="top" wrapText="1"/>
      <protection locked="0"/>
    </xf>
    <xf numFmtId="169" fontId="20" fillId="0" borderId="2" xfId="0" applyNumberFormat="1" applyFont="1" applyFill="1" applyBorder="1" applyAlignment="1" applyProtection="1">
      <alignment horizontal="center" vertical="top" wrapText="1"/>
      <protection locked="0"/>
    </xf>
    <xf numFmtId="169" fontId="20" fillId="0" borderId="11" xfId="0" applyNumberFormat="1" applyFont="1" applyFill="1" applyBorder="1" applyAlignment="1" applyProtection="1">
      <alignment horizontal="center" vertical="top" wrapText="1"/>
      <protection locked="0"/>
    </xf>
    <xf numFmtId="3" fontId="20" fillId="0" borderId="2" xfId="0" applyNumberFormat="1" applyFont="1" applyFill="1" applyBorder="1" applyAlignment="1" applyProtection="1">
      <alignment horizontal="center" vertical="top" wrapText="1"/>
      <protection locked="0"/>
    </xf>
    <xf numFmtId="3" fontId="20" fillId="0" borderId="11" xfId="0" applyNumberFormat="1" applyFont="1" applyFill="1" applyBorder="1" applyAlignment="1" applyProtection="1">
      <alignment horizontal="center" vertical="top" wrapText="1"/>
      <protection locked="0"/>
    </xf>
    <xf numFmtId="169" fontId="20" fillId="0" borderId="2" xfId="2" applyNumberFormat="1" applyFont="1" applyFill="1" applyBorder="1" applyAlignment="1" applyProtection="1">
      <alignment horizontal="center" vertical="top" wrapText="1"/>
      <protection locked="0"/>
    </xf>
    <xf numFmtId="169" fontId="20" fillId="0" borderId="11" xfId="2" applyNumberFormat="1" applyFont="1" applyFill="1" applyBorder="1" applyAlignment="1" applyProtection="1">
      <alignment horizontal="center" vertical="top" wrapText="1"/>
      <protection locked="0"/>
    </xf>
    <xf numFmtId="0" fontId="20" fillId="0" borderId="3" xfId="0" applyFont="1" applyFill="1" applyBorder="1" applyAlignment="1" applyProtection="1">
      <alignment horizontal="center" vertical="top" wrapText="1"/>
      <protection locked="0"/>
    </xf>
    <xf numFmtId="0" fontId="20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32"/>
  <sheetViews>
    <sheetView tabSelected="1" workbookViewId="0">
      <pane ySplit="15" topLeftCell="A25" activePane="bottomLeft" state="frozen"/>
      <selection pane="bottomLeft" activeCell="A27" sqref="A27"/>
    </sheetView>
  </sheetViews>
  <sheetFormatPr defaultRowHeight="15" x14ac:dyDescent="0.25"/>
  <cols>
    <col min="1" max="1" width="5.85546875" style="9" customWidth="1"/>
    <col min="2" max="2" width="7.5703125" style="12" customWidth="1"/>
    <col min="3" max="3" width="11.28515625" style="9" customWidth="1"/>
    <col min="4" max="4" width="7.7109375" style="74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91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100" customWidth="1"/>
    <col min="18" max="18" width="13.5703125" style="100" customWidth="1"/>
    <col min="19" max="19" width="17.7109375" style="73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/>
    <col min="49" max="49" width="56.85546875" style="89" customWidth="1"/>
    <col min="50" max="16384" width="9.140625" style="9"/>
  </cols>
  <sheetData>
    <row r="2" spans="1:49" s="53" customFormat="1" ht="18" customHeight="1" x14ac:dyDescent="0.35">
      <c r="A2" s="103" t="s">
        <v>93</v>
      </c>
      <c r="B2" s="92"/>
      <c r="C2" s="49"/>
      <c r="D2" s="75"/>
      <c r="E2" s="49"/>
      <c r="F2" s="49"/>
      <c r="G2" s="50"/>
      <c r="H2" s="3" t="s">
        <v>102</v>
      </c>
      <c r="I2" s="50"/>
      <c r="J2" s="49"/>
      <c r="K2" s="49"/>
      <c r="L2" s="49"/>
      <c r="M2" s="90"/>
      <c r="N2" s="49"/>
      <c r="O2" s="49"/>
      <c r="P2" s="49"/>
      <c r="Q2" s="94"/>
      <c r="R2" s="94"/>
      <c r="S2" s="70"/>
      <c r="T2" s="49"/>
      <c r="U2" s="49"/>
      <c r="V2" s="49"/>
      <c r="W2" s="49"/>
      <c r="X2" s="49"/>
      <c r="Y2" s="49"/>
      <c r="Z2" s="49"/>
      <c r="AA2" s="49"/>
      <c r="AB2" s="52"/>
      <c r="AC2" s="49"/>
      <c r="AD2" s="51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86"/>
    </row>
    <row r="3" spans="1:49" ht="11.25" hidden="1" customHeight="1" x14ac:dyDescent="0.25">
      <c r="A3" s="152" t="s">
        <v>0</v>
      </c>
      <c r="B3" s="152"/>
      <c r="C3" s="152"/>
      <c r="D3" s="152" t="s">
        <v>65</v>
      </c>
      <c r="E3" s="152"/>
      <c r="F3" s="152"/>
      <c r="G3" s="152"/>
      <c r="H3" s="36"/>
      <c r="I3" s="36"/>
      <c r="J3" s="1"/>
      <c r="K3" s="1"/>
      <c r="L3" s="1"/>
      <c r="M3" s="36"/>
      <c r="N3" s="2"/>
      <c r="O3" s="2"/>
      <c r="P3" s="2"/>
      <c r="Q3" s="95"/>
      <c r="R3" s="95"/>
      <c r="S3" s="71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87"/>
    </row>
    <row r="4" spans="1:49" ht="11.25" hidden="1" customHeight="1" x14ac:dyDescent="0.25">
      <c r="A4" s="152" t="s">
        <v>1</v>
      </c>
      <c r="B4" s="152"/>
      <c r="C4" s="152"/>
      <c r="D4" s="152" t="s">
        <v>2</v>
      </c>
      <c r="E4" s="152"/>
      <c r="F4" s="152"/>
      <c r="G4" s="152"/>
      <c r="H4" s="36"/>
      <c r="I4" s="36"/>
      <c r="J4" s="1"/>
      <c r="K4" s="1"/>
      <c r="L4" s="1"/>
      <c r="M4" s="36"/>
      <c r="N4" s="2"/>
      <c r="O4" s="2"/>
      <c r="P4" s="2"/>
      <c r="Q4" s="95"/>
      <c r="R4" s="95"/>
      <c r="S4" s="71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87"/>
    </row>
    <row r="5" spans="1:49" ht="11.25" hidden="1" customHeight="1" x14ac:dyDescent="0.25">
      <c r="A5" s="152" t="s">
        <v>3</v>
      </c>
      <c r="B5" s="152"/>
      <c r="C5" s="152"/>
      <c r="D5" s="152" t="s">
        <v>4</v>
      </c>
      <c r="E5" s="152"/>
      <c r="F5" s="152"/>
      <c r="G5" s="152"/>
      <c r="H5" s="36"/>
      <c r="I5" s="36"/>
      <c r="J5" s="1"/>
      <c r="K5" s="1"/>
      <c r="L5" s="1"/>
      <c r="M5" s="36"/>
      <c r="N5" s="2"/>
      <c r="O5" s="2"/>
      <c r="P5" s="2"/>
      <c r="Q5" s="95"/>
      <c r="R5" s="95"/>
      <c r="S5" s="71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87"/>
    </row>
    <row r="6" spans="1:49" ht="11.25" hidden="1" customHeight="1" x14ac:dyDescent="0.25">
      <c r="A6" s="152" t="s">
        <v>5</v>
      </c>
      <c r="B6" s="152"/>
      <c r="C6" s="152"/>
      <c r="D6" s="152" t="s">
        <v>66</v>
      </c>
      <c r="E6" s="152"/>
      <c r="F6" s="152"/>
      <c r="G6" s="152"/>
      <c r="H6" s="36"/>
      <c r="I6" s="36"/>
      <c r="J6" s="1"/>
      <c r="K6" s="1"/>
      <c r="L6" s="1"/>
      <c r="M6" s="36"/>
      <c r="N6" s="2"/>
      <c r="O6" s="2"/>
      <c r="P6" s="2"/>
      <c r="Q6" s="95"/>
      <c r="R6" s="95"/>
      <c r="S6" s="71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87"/>
    </row>
    <row r="7" spans="1:49" ht="11.25" hidden="1" customHeight="1" x14ac:dyDescent="0.25">
      <c r="A7" s="152" t="s">
        <v>6</v>
      </c>
      <c r="B7" s="152"/>
      <c r="C7" s="152"/>
      <c r="D7" s="153">
        <v>2124021783</v>
      </c>
      <c r="E7" s="153"/>
      <c r="F7" s="153"/>
      <c r="G7" s="153"/>
      <c r="H7" s="39"/>
      <c r="I7" s="39"/>
      <c r="J7" s="1"/>
      <c r="K7" s="1"/>
      <c r="L7" s="1"/>
      <c r="M7" s="36"/>
      <c r="N7" s="2"/>
      <c r="O7" s="2"/>
      <c r="P7" s="2"/>
      <c r="Q7" s="95"/>
      <c r="R7" s="95"/>
      <c r="S7" s="71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87"/>
    </row>
    <row r="8" spans="1:49" ht="11.25" hidden="1" customHeight="1" x14ac:dyDescent="0.25">
      <c r="A8" s="152" t="s">
        <v>7</v>
      </c>
      <c r="B8" s="152"/>
      <c r="C8" s="152"/>
      <c r="D8" s="152">
        <v>212401001</v>
      </c>
      <c r="E8" s="152"/>
      <c r="F8" s="152"/>
      <c r="G8" s="152"/>
      <c r="H8" s="36"/>
      <c r="I8" s="36"/>
      <c r="J8" s="1"/>
      <c r="K8" s="1"/>
      <c r="L8" s="1"/>
      <c r="M8" s="36"/>
      <c r="N8" s="2"/>
      <c r="O8" s="2"/>
      <c r="P8" s="2"/>
      <c r="Q8" s="95"/>
      <c r="R8" s="95"/>
      <c r="S8" s="71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87"/>
    </row>
    <row r="9" spans="1:49" ht="11.25" hidden="1" customHeight="1" x14ac:dyDescent="0.25">
      <c r="A9" s="152" t="s">
        <v>8</v>
      </c>
      <c r="B9" s="152"/>
      <c r="C9" s="152"/>
      <c r="D9" s="156">
        <v>97410000000</v>
      </c>
      <c r="E9" s="156"/>
      <c r="F9" s="156"/>
      <c r="G9" s="156"/>
      <c r="H9" s="37"/>
      <c r="I9" s="37"/>
      <c r="J9" s="1"/>
      <c r="K9" s="1"/>
      <c r="L9" s="1"/>
      <c r="M9" s="36"/>
      <c r="N9" s="2"/>
      <c r="O9" s="2"/>
      <c r="P9" s="2"/>
      <c r="Q9" s="95"/>
      <c r="R9" s="95"/>
      <c r="S9" s="71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87"/>
    </row>
    <row r="10" spans="1:49" ht="15" customHeight="1" x14ac:dyDescent="0.35">
      <c r="B10" s="93"/>
      <c r="C10" s="3"/>
      <c r="D10" s="76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96"/>
      <c r="R10" s="96"/>
      <c r="S10" s="72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88"/>
    </row>
    <row r="11" spans="1:49" ht="8.25" customHeight="1" x14ac:dyDescent="0.35">
      <c r="A11" s="3"/>
      <c r="B11" s="93"/>
      <c r="C11" s="3"/>
      <c r="D11" s="76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96"/>
      <c r="R11" s="96"/>
      <c r="S11" s="72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88"/>
    </row>
    <row r="12" spans="1:49" ht="25.5" customHeight="1" x14ac:dyDescent="0.25">
      <c r="A12" s="146" t="s">
        <v>9</v>
      </c>
      <c r="B12" s="137" t="s">
        <v>10</v>
      </c>
      <c r="C12" s="140" t="s">
        <v>11</v>
      </c>
      <c r="D12" s="141"/>
      <c r="E12" s="137" t="s">
        <v>14</v>
      </c>
      <c r="F12" s="137" t="s">
        <v>12</v>
      </c>
      <c r="G12" s="146" t="s">
        <v>13</v>
      </c>
      <c r="H12" s="137" t="s">
        <v>52</v>
      </c>
      <c r="I12" s="137" t="s">
        <v>53</v>
      </c>
      <c r="J12" s="137" t="s">
        <v>55</v>
      </c>
      <c r="K12" s="137" t="s">
        <v>71</v>
      </c>
      <c r="L12" s="137" t="s">
        <v>72</v>
      </c>
      <c r="M12" s="146" t="s">
        <v>15</v>
      </c>
      <c r="N12" s="146" t="s">
        <v>16</v>
      </c>
      <c r="O12" s="137" t="s">
        <v>73</v>
      </c>
      <c r="P12" s="137" t="s">
        <v>73</v>
      </c>
      <c r="Q12" s="147" t="s">
        <v>56</v>
      </c>
      <c r="R12" s="143" t="s">
        <v>57</v>
      </c>
      <c r="S12" s="146" t="s">
        <v>17</v>
      </c>
      <c r="T12" s="140" t="s">
        <v>18</v>
      </c>
      <c r="U12" s="141"/>
      <c r="V12" s="141"/>
      <c r="W12" s="142"/>
      <c r="X12" s="140" t="s">
        <v>19</v>
      </c>
      <c r="Y12" s="141"/>
      <c r="Z12" s="141"/>
      <c r="AA12" s="142"/>
      <c r="AB12" s="146" t="s">
        <v>20</v>
      </c>
      <c r="AC12" s="146"/>
      <c r="AD12" s="157"/>
      <c r="AE12" s="146"/>
      <c r="AF12" s="146"/>
      <c r="AG12" s="146"/>
      <c r="AH12" s="146"/>
      <c r="AI12" s="146"/>
      <c r="AJ12" s="146"/>
      <c r="AK12" s="146"/>
      <c r="AL12" s="146" t="s">
        <v>21</v>
      </c>
      <c r="AM12" s="146" t="s">
        <v>22</v>
      </c>
      <c r="AN12" s="158" t="s">
        <v>74</v>
      </c>
      <c r="AO12" s="159"/>
      <c r="AP12" s="159"/>
      <c r="AQ12" s="159"/>
      <c r="AR12" s="159"/>
      <c r="AS12" s="159"/>
      <c r="AT12" s="159"/>
      <c r="AU12" s="159"/>
      <c r="AV12" s="160"/>
      <c r="AW12" s="137" t="s">
        <v>23</v>
      </c>
    </row>
    <row r="13" spans="1:49" ht="21.75" customHeight="1" x14ac:dyDescent="0.25">
      <c r="A13" s="146"/>
      <c r="B13" s="138"/>
      <c r="C13" s="146" t="s">
        <v>24</v>
      </c>
      <c r="D13" s="146" t="s">
        <v>25</v>
      </c>
      <c r="E13" s="138"/>
      <c r="F13" s="138"/>
      <c r="G13" s="146"/>
      <c r="H13" s="138"/>
      <c r="I13" s="138"/>
      <c r="J13" s="138"/>
      <c r="K13" s="138"/>
      <c r="L13" s="138"/>
      <c r="M13" s="146"/>
      <c r="N13" s="146"/>
      <c r="O13" s="138"/>
      <c r="P13" s="138"/>
      <c r="Q13" s="148"/>
      <c r="R13" s="144"/>
      <c r="S13" s="146"/>
      <c r="T13" s="146" t="s">
        <v>26</v>
      </c>
      <c r="U13" s="146" t="s">
        <v>27</v>
      </c>
      <c r="V13" s="150" t="s">
        <v>58</v>
      </c>
      <c r="W13" s="150" t="s">
        <v>59</v>
      </c>
      <c r="X13" s="146" t="s">
        <v>60</v>
      </c>
      <c r="Y13" s="146" t="s">
        <v>28</v>
      </c>
      <c r="Z13" s="137" t="s">
        <v>6</v>
      </c>
      <c r="AA13" s="169" t="s">
        <v>7</v>
      </c>
      <c r="AB13" s="146" t="s">
        <v>29</v>
      </c>
      <c r="AC13" s="146" t="s">
        <v>30</v>
      </c>
      <c r="AD13" s="157" t="s">
        <v>31</v>
      </c>
      <c r="AE13" s="146"/>
      <c r="AF13" s="146" t="s">
        <v>32</v>
      </c>
      <c r="AG13" s="146" t="s">
        <v>33</v>
      </c>
      <c r="AH13" s="146"/>
      <c r="AI13" s="171" t="s">
        <v>61</v>
      </c>
      <c r="AJ13" s="146" t="s">
        <v>63</v>
      </c>
      <c r="AK13" s="154" t="s">
        <v>62</v>
      </c>
      <c r="AL13" s="146"/>
      <c r="AM13" s="146"/>
      <c r="AN13" s="161" t="s">
        <v>75</v>
      </c>
      <c r="AO13" s="161" t="s">
        <v>76</v>
      </c>
      <c r="AP13" s="161" t="s">
        <v>77</v>
      </c>
      <c r="AQ13" s="163" t="s">
        <v>78</v>
      </c>
      <c r="AR13" s="163" t="s">
        <v>79</v>
      </c>
      <c r="AS13" s="165" t="s">
        <v>80</v>
      </c>
      <c r="AT13" s="167" t="s">
        <v>81</v>
      </c>
      <c r="AU13" s="168"/>
      <c r="AV13" s="161" t="s">
        <v>82</v>
      </c>
      <c r="AW13" s="138"/>
    </row>
    <row r="14" spans="1:49" ht="106.5" customHeight="1" x14ac:dyDescent="0.25">
      <c r="A14" s="137"/>
      <c r="B14" s="138"/>
      <c r="C14" s="137"/>
      <c r="D14" s="137"/>
      <c r="E14" s="139"/>
      <c r="F14" s="139"/>
      <c r="G14" s="137"/>
      <c r="H14" s="139"/>
      <c r="I14" s="139"/>
      <c r="J14" s="139"/>
      <c r="K14" s="139"/>
      <c r="L14" s="139"/>
      <c r="M14" s="137"/>
      <c r="N14" s="137"/>
      <c r="O14" s="139"/>
      <c r="P14" s="139"/>
      <c r="Q14" s="149"/>
      <c r="R14" s="145"/>
      <c r="S14" s="137"/>
      <c r="T14" s="137"/>
      <c r="U14" s="137"/>
      <c r="V14" s="151"/>
      <c r="W14" s="151"/>
      <c r="X14" s="137"/>
      <c r="Y14" s="137"/>
      <c r="Z14" s="139"/>
      <c r="AA14" s="170"/>
      <c r="AB14" s="137"/>
      <c r="AC14" s="137"/>
      <c r="AD14" s="38" t="s">
        <v>34</v>
      </c>
      <c r="AE14" s="35" t="s">
        <v>35</v>
      </c>
      <c r="AF14" s="137"/>
      <c r="AG14" s="35" t="s">
        <v>36</v>
      </c>
      <c r="AH14" s="35" t="s">
        <v>35</v>
      </c>
      <c r="AI14" s="172"/>
      <c r="AJ14" s="137"/>
      <c r="AK14" s="155"/>
      <c r="AL14" s="137"/>
      <c r="AM14" s="137"/>
      <c r="AN14" s="162"/>
      <c r="AO14" s="162"/>
      <c r="AP14" s="162"/>
      <c r="AQ14" s="164"/>
      <c r="AR14" s="164"/>
      <c r="AS14" s="166"/>
      <c r="AT14" s="102" t="s">
        <v>83</v>
      </c>
      <c r="AU14" s="102" t="s">
        <v>84</v>
      </c>
      <c r="AV14" s="162"/>
      <c r="AW14" s="139"/>
    </row>
    <row r="15" spans="1:49" s="12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5" customFormat="1" ht="15" customHeight="1" x14ac:dyDescent="0.25">
      <c r="A16" s="13" t="s">
        <v>37</v>
      </c>
      <c r="B16" s="77"/>
      <c r="C16" s="13"/>
      <c r="D16" s="77"/>
      <c r="E16" s="13"/>
      <c r="F16" s="13"/>
      <c r="G16" s="14"/>
      <c r="H16" s="14"/>
      <c r="I16" s="14"/>
      <c r="J16" s="13"/>
      <c r="K16" s="13"/>
      <c r="L16" s="13"/>
      <c r="M16" s="13"/>
      <c r="N16" s="13"/>
      <c r="O16" s="13"/>
      <c r="P16" s="13"/>
      <c r="Q16" s="97"/>
      <c r="R16" s="97"/>
      <c r="S16" s="63"/>
      <c r="T16" s="13"/>
      <c r="U16" s="13"/>
      <c r="V16" s="13"/>
      <c r="W16" s="13"/>
      <c r="X16" s="13"/>
      <c r="Y16" s="13"/>
      <c r="Z16" s="13"/>
      <c r="AA16" s="13"/>
      <c r="AB16" s="14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58"/>
    </row>
    <row r="17" spans="1:49" s="15" customFormat="1" ht="15" customHeight="1" x14ac:dyDescent="0.25">
      <c r="A17" s="16" t="s">
        <v>38</v>
      </c>
      <c r="B17" s="78"/>
      <c r="C17" s="16"/>
      <c r="D17" s="78"/>
      <c r="E17" s="16"/>
      <c r="F17" s="16"/>
      <c r="G17" s="17"/>
      <c r="H17" s="17"/>
      <c r="I17" s="17"/>
      <c r="J17" s="16"/>
      <c r="K17" s="16"/>
      <c r="L17" s="16"/>
      <c r="M17" s="16"/>
      <c r="N17" s="16"/>
      <c r="O17" s="16"/>
      <c r="P17" s="16"/>
      <c r="Q17" s="98"/>
      <c r="R17" s="98"/>
      <c r="S17" s="64"/>
      <c r="T17" s="16"/>
      <c r="U17" s="16"/>
      <c r="V17" s="16"/>
      <c r="W17" s="16"/>
      <c r="X17" s="16"/>
      <c r="Y17" s="16"/>
      <c r="Z17" s="16"/>
      <c r="AA17" s="16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59"/>
    </row>
    <row r="18" spans="1:49" s="15" customFormat="1" ht="16.5" customHeight="1" x14ac:dyDescent="0.25">
      <c r="A18" s="40" t="s">
        <v>39</v>
      </c>
      <c r="B18" s="79"/>
      <c r="C18" s="41"/>
      <c r="D18" s="79"/>
      <c r="E18" s="41"/>
      <c r="F18" s="41"/>
      <c r="G18" s="42"/>
      <c r="H18" s="42"/>
      <c r="I18" s="42"/>
      <c r="J18" s="41"/>
      <c r="K18" s="41"/>
      <c r="L18" s="41"/>
      <c r="M18" s="41"/>
      <c r="N18" s="43"/>
      <c r="O18" s="43"/>
      <c r="P18" s="43"/>
      <c r="Q18" s="106"/>
      <c r="R18" s="106"/>
      <c r="S18" s="65"/>
      <c r="T18" s="44"/>
      <c r="U18" s="44"/>
      <c r="V18" s="44"/>
      <c r="W18" s="44"/>
      <c r="X18" s="44"/>
      <c r="Y18" s="44"/>
      <c r="Z18" s="44"/>
      <c r="AA18" s="44"/>
      <c r="AB18" s="5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60"/>
    </row>
    <row r="20" spans="1:49" s="15" customFormat="1" ht="12.75" x14ac:dyDescent="0.25">
      <c r="A20" s="22" t="s">
        <v>44</v>
      </c>
      <c r="B20" s="80"/>
      <c r="C20" s="23"/>
      <c r="D20" s="80"/>
      <c r="E20" s="23"/>
      <c r="F20" s="23"/>
      <c r="G20" s="24"/>
      <c r="H20" s="25"/>
      <c r="I20" s="25"/>
      <c r="J20" s="23"/>
      <c r="K20" s="23"/>
      <c r="L20" s="23"/>
      <c r="M20" s="23"/>
      <c r="N20" s="23"/>
      <c r="O20" s="23"/>
      <c r="P20" s="23"/>
      <c r="Q20" s="107">
        <f>Q21+Q22</f>
        <v>0</v>
      </c>
      <c r="R20" s="107">
        <f>R21+R22</f>
        <v>0</v>
      </c>
      <c r="S20" s="66"/>
      <c r="T20" s="23"/>
      <c r="U20" s="23"/>
      <c r="V20" s="23"/>
      <c r="W20" s="23"/>
      <c r="X20" s="23"/>
      <c r="Y20" s="23"/>
      <c r="Z20" s="23"/>
      <c r="AA20" s="23"/>
      <c r="AB20" s="24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56"/>
    </row>
    <row r="21" spans="1:49" s="15" customFormat="1" ht="12.75" x14ac:dyDescent="0.25">
      <c r="A21" s="22" t="s">
        <v>70</v>
      </c>
      <c r="B21" s="80"/>
      <c r="C21" s="23"/>
      <c r="D21" s="80"/>
      <c r="E21" s="23"/>
      <c r="F21" s="23"/>
      <c r="G21" s="24"/>
      <c r="H21" s="25"/>
      <c r="I21" s="25"/>
      <c r="J21" s="23"/>
      <c r="K21" s="23"/>
      <c r="L21" s="23"/>
      <c r="M21" s="23"/>
      <c r="N21" s="23"/>
      <c r="O21" s="23"/>
      <c r="P21" s="23"/>
      <c r="Q21" s="107"/>
      <c r="R21" s="107"/>
      <c r="S21" s="66"/>
      <c r="T21" s="23"/>
      <c r="U21" s="23"/>
      <c r="V21" s="23"/>
      <c r="W21" s="23"/>
      <c r="X21" s="23"/>
      <c r="Y21" s="23"/>
      <c r="Z21" s="23"/>
      <c r="AA21" s="23"/>
      <c r="AB21" s="24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56"/>
    </row>
    <row r="22" spans="1:49" s="21" customFormat="1" ht="12.75" x14ac:dyDescent="0.25">
      <c r="A22" s="22" t="s">
        <v>45</v>
      </c>
      <c r="B22" s="81"/>
      <c r="C22" s="26"/>
      <c r="D22" s="81"/>
      <c r="E22" s="26"/>
      <c r="F22" s="26"/>
      <c r="G22" s="26"/>
      <c r="H22" s="27"/>
      <c r="I22" s="27"/>
      <c r="J22" s="26"/>
      <c r="K22" s="26"/>
      <c r="L22" s="26"/>
      <c r="M22" s="26"/>
      <c r="N22" s="28"/>
      <c r="O22" s="28"/>
      <c r="P22" s="28"/>
      <c r="Q22" s="108"/>
      <c r="R22" s="108"/>
      <c r="S22" s="67"/>
      <c r="T22" s="29"/>
      <c r="U22" s="29"/>
      <c r="V22" s="29"/>
      <c r="W22" s="29"/>
      <c r="X22" s="29"/>
      <c r="Y22" s="29"/>
      <c r="Z22" s="29"/>
      <c r="AA22" s="29"/>
      <c r="AB22" s="55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61"/>
    </row>
    <row r="23" spans="1:49" x14ac:dyDescent="0.25">
      <c r="A23" s="45" t="s">
        <v>48</v>
      </c>
      <c r="B23" s="82"/>
      <c r="C23" s="46"/>
      <c r="D23" s="82"/>
      <c r="E23" s="46"/>
      <c r="F23" s="46"/>
      <c r="G23" s="46"/>
      <c r="H23" s="47"/>
      <c r="I23" s="47"/>
      <c r="J23" s="48"/>
      <c r="K23" s="48"/>
      <c r="L23" s="48"/>
      <c r="M23" s="46"/>
      <c r="N23" s="46"/>
      <c r="O23" s="46"/>
      <c r="P23" s="46"/>
      <c r="Q23" s="109"/>
      <c r="R23" s="109"/>
      <c r="S23" s="68"/>
      <c r="T23" s="46"/>
      <c r="U23" s="46"/>
      <c r="V23" s="82"/>
      <c r="W23" s="82"/>
      <c r="X23" s="46"/>
      <c r="Y23" s="46"/>
      <c r="Z23" s="46"/>
      <c r="AA23" s="46"/>
      <c r="AB23" s="57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62"/>
    </row>
    <row r="24" spans="1:49" s="30" customFormat="1" ht="17.25" customHeight="1" x14ac:dyDescent="0.25">
      <c r="A24" s="116" t="s">
        <v>68</v>
      </c>
      <c r="B24" s="117"/>
      <c r="C24" s="118"/>
      <c r="D24" s="117"/>
      <c r="E24" s="118"/>
      <c r="F24" s="117"/>
      <c r="G24" s="119"/>
      <c r="H24" s="120"/>
      <c r="I24" s="120"/>
      <c r="J24" s="121"/>
      <c r="K24" s="121"/>
      <c r="L24" s="121"/>
      <c r="M24" s="118"/>
      <c r="N24" s="118"/>
      <c r="O24" s="118"/>
      <c r="P24" s="118"/>
      <c r="Q24" s="122"/>
      <c r="R24" s="122"/>
      <c r="S24" s="123"/>
      <c r="T24" s="118"/>
      <c r="U24" s="118"/>
      <c r="V24" s="124"/>
      <c r="W24" s="124"/>
      <c r="X24" s="125"/>
      <c r="Y24" s="125"/>
      <c r="Z24" s="125"/>
      <c r="AA24" s="125"/>
      <c r="AB24" s="118"/>
      <c r="AC24" s="126"/>
      <c r="AD24" s="118"/>
      <c r="AE24" s="118"/>
      <c r="AF24" s="118"/>
      <c r="AG24" s="127"/>
      <c r="AH24" s="118"/>
      <c r="AI24" s="128"/>
      <c r="AJ24" s="128"/>
      <c r="AK24" s="12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29"/>
    </row>
    <row r="25" spans="1:49" s="30" customFormat="1" ht="15" customHeight="1" x14ac:dyDescent="0.25">
      <c r="A25" s="131" t="s">
        <v>49</v>
      </c>
      <c r="B25" s="80"/>
      <c r="C25" s="24"/>
      <c r="D25" s="80"/>
      <c r="E25" s="23"/>
      <c r="F25" s="23"/>
      <c r="G25" s="24"/>
      <c r="H25" s="25"/>
      <c r="I25" s="25"/>
      <c r="J25" s="23"/>
      <c r="K25" s="23"/>
      <c r="L25" s="23"/>
      <c r="M25" s="23"/>
      <c r="N25" s="24"/>
      <c r="O25" s="24"/>
      <c r="P25" s="24"/>
      <c r="Q25" s="132">
        <f>SUM(Q26:Q28)</f>
        <v>107.76917</v>
      </c>
      <c r="R25" s="132">
        <f>SUM(R26:R28)</f>
        <v>129.32300000000001</v>
      </c>
      <c r="S25" s="66"/>
      <c r="T25" s="23"/>
      <c r="U25" s="23"/>
      <c r="V25" s="133"/>
      <c r="W25" s="133"/>
      <c r="X25" s="24"/>
      <c r="Y25" s="24"/>
      <c r="Z25" s="24"/>
      <c r="AA25" s="24"/>
      <c r="AB25" s="24"/>
      <c r="AC25" s="24"/>
      <c r="AD25" s="23"/>
      <c r="AE25" s="23"/>
      <c r="AF25" s="23"/>
      <c r="AG25" s="23"/>
      <c r="AH25" s="24"/>
      <c r="AI25" s="23"/>
      <c r="AJ25" s="134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</row>
    <row r="26" spans="1:49" ht="38.25" x14ac:dyDescent="0.25">
      <c r="A26" s="19">
        <v>8</v>
      </c>
      <c r="B26" s="34">
        <v>1928</v>
      </c>
      <c r="C26" s="31" t="s">
        <v>54</v>
      </c>
      <c r="D26" s="114" t="s">
        <v>88</v>
      </c>
      <c r="E26" s="115" t="s">
        <v>46</v>
      </c>
      <c r="F26" s="34">
        <v>29</v>
      </c>
      <c r="G26" s="83" t="s">
        <v>91</v>
      </c>
      <c r="H26" s="111" t="s">
        <v>89</v>
      </c>
      <c r="I26" s="113" t="s">
        <v>90</v>
      </c>
      <c r="J26" s="33" t="s">
        <v>64</v>
      </c>
      <c r="K26" s="33"/>
      <c r="L26" s="33"/>
      <c r="M26" s="31" t="s">
        <v>47</v>
      </c>
      <c r="N26" s="18" t="s">
        <v>67</v>
      </c>
      <c r="O26" s="18"/>
      <c r="P26" s="18"/>
      <c r="Q26" s="99">
        <f t="shared" ref="Q26" si="0">ROUND(R26/1.2,5)</f>
        <v>82.8</v>
      </c>
      <c r="R26" s="112">
        <v>99.36</v>
      </c>
      <c r="S26" s="69" t="s">
        <v>85</v>
      </c>
      <c r="T26" s="31" t="s">
        <v>54</v>
      </c>
      <c r="U26" s="18" t="s">
        <v>69</v>
      </c>
      <c r="V26" s="110">
        <v>43619</v>
      </c>
      <c r="W26" s="110">
        <v>43644</v>
      </c>
      <c r="X26" s="31" t="s">
        <v>43</v>
      </c>
      <c r="Y26" s="31" t="s">
        <v>43</v>
      </c>
      <c r="Z26" s="31" t="s">
        <v>43</v>
      </c>
      <c r="AA26" s="31" t="s">
        <v>43</v>
      </c>
      <c r="AB26" s="18" t="str">
        <f t="shared" ref="AB26" si="1">G26</f>
        <v>Аренда погрузчика с экипажем</v>
      </c>
      <c r="AC26" s="19" t="s">
        <v>40</v>
      </c>
      <c r="AD26" s="20">
        <v>796</v>
      </c>
      <c r="AE26" s="20" t="s">
        <v>41</v>
      </c>
      <c r="AF26" s="18">
        <v>1</v>
      </c>
      <c r="AG26" s="20">
        <v>97000000000</v>
      </c>
      <c r="AH26" s="31" t="s">
        <v>42</v>
      </c>
      <c r="AI26" s="85">
        <v>43666</v>
      </c>
      <c r="AJ26" s="84">
        <v>43666</v>
      </c>
      <c r="AK26" s="85">
        <v>43697</v>
      </c>
      <c r="AL26" s="31">
        <v>2019</v>
      </c>
      <c r="AM26" s="31" t="s">
        <v>43</v>
      </c>
      <c r="AN26" s="130"/>
      <c r="AO26" s="130"/>
      <c r="AP26" s="130"/>
      <c r="AQ26" s="130"/>
      <c r="AR26" s="130"/>
      <c r="AS26" s="130"/>
      <c r="AT26" s="130"/>
      <c r="AU26" s="130"/>
      <c r="AV26" s="130"/>
      <c r="AW26" s="18" t="s">
        <v>94</v>
      </c>
    </row>
    <row r="27" spans="1:49" ht="50.25" customHeight="1" x14ac:dyDescent="0.25">
      <c r="A27" s="19">
        <v>8</v>
      </c>
      <c r="B27" s="34">
        <v>1928</v>
      </c>
      <c r="C27" s="31" t="s">
        <v>54</v>
      </c>
      <c r="D27" s="114" t="s">
        <v>95</v>
      </c>
      <c r="E27" s="115" t="s">
        <v>46</v>
      </c>
      <c r="F27" s="34">
        <v>30</v>
      </c>
      <c r="G27" s="83" t="s">
        <v>96</v>
      </c>
      <c r="H27" s="135" t="s">
        <v>97</v>
      </c>
      <c r="I27" s="136" t="s">
        <v>97</v>
      </c>
      <c r="J27" s="33" t="s">
        <v>64</v>
      </c>
      <c r="K27" s="33"/>
      <c r="L27" s="33"/>
      <c r="M27" s="31" t="s">
        <v>47</v>
      </c>
      <c r="N27" s="18" t="s">
        <v>67</v>
      </c>
      <c r="O27" s="18"/>
      <c r="P27" s="18"/>
      <c r="Q27" s="99">
        <f>ROUND(R27/1.2,5)</f>
        <v>19.969169999999998</v>
      </c>
      <c r="R27" s="112">
        <v>23.963000000000001</v>
      </c>
      <c r="S27" s="69" t="s">
        <v>85</v>
      </c>
      <c r="T27" s="31" t="s">
        <v>54</v>
      </c>
      <c r="U27" s="18" t="s">
        <v>69</v>
      </c>
      <c r="V27" s="110">
        <v>43619</v>
      </c>
      <c r="W27" s="110">
        <v>43644</v>
      </c>
      <c r="X27" s="31" t="s">
        <v>43</v>
      </c>
      <c r="Y27" s="31" t="s">
        <v>43</v>
      </c>
      <c r="Z27" s="31" t="s">
        <v>43</v>
      </c>
      <c r="AA27" s="31" t="s">
        <v>43</v>
      </c>
      <c r="AB27" s="18" t="str">
        <f>G27</f>
        <v>Оказание услуг по комплексному почтовому обслуживанию</v>
      </c>
      <c r="AC27" s="19" t="s">
        <v>40</v>
      </c>
      <c r="AD27" s="20">
        <v>796</v>
      </c>
      <c r="AE27" s="20" t="s">
        <v>41</v>
      </c>
      <c r="AF27" s="18">
        <v>1</v>
      </c>
      <c r="AG27" s="20">
        <v>97000000000</v>
      </c>
      <c r="AH27" s="31" t="s">
        <v>42</v>
      </c>
      <c r="AI27" s="85">
        <v>43666</v>
      </c>
      <c r="AJ27" s="84">
        <v>43666</v>
      </c>
      <c r="AK27" s="85">
        <v>43830</v>
      </c>
      <c r="AL27" s="31">
        <v>2019</v>
      </c>
      <c r="AM27" s="31" t="s">
        <v>43</v>
      </c>
      <c r="AN27" s="130"/>
      <c r="AO27" s="130"/>
      <c r="AP27" s="130"/>
      <c r="AQ27" s="130"/>
      <c r="AR27" s="130"/>
      <c r="AS27" s="130"/>
      <c r="AT27" s="130"/>
      <c r="AU27" s="130"/>
      <c r="AV27" s="130"/>
      <c r="AW27" s="18" t="s">
        <v>98</v>
      </c>
    </row>
    <row r="28" spans="1:49" ht="39.75" customHeight="1" x14ac:dyDescent="0.25">
      <c r="A28" s="19">
        <v>8</v>
      </c>
      <c r="B28" s="34">
        <v>1928</v>
      </c>
      <c r="C28" s="31" t="s">
        <v>54</v>
      </c>
      <c r="D28" s="114" t="s">
        <v>95</v>
      </c>
      <c r="E28" s="115" t="s">
        <v>87</v>
      </c>
      <c r="F28" s="34">
        <v>31</v>
      </c>
      <c r="G28" s="83" t="s">
        <v>99</v>
      </c>
      <c r="H28" s="111">
        <v>46.3</v>
      </c>
      <c r="I28" s="111">
        <v>46.3</v>
      </c>
      <c r="J28" s="33" t="s">
        <v>64</v>
      </c>
      <c r="K28" s="33"/>
      <c r="L28" s="33"/>
      <c r="M28" s="31" t="s">
        <v>100</v>
      </c>
      <c r="N28" s="18" t="s">
        <v>67</v>
      </c>
      <c r="O28" s="18"/>
      <c r="P28" s="18"/>
      <c r="Q28" s="99">
        <f>ROUND(R28/1.2,5)</f>
        <v>5</v>
      </c>
      <c r="R28" s="112">
        <v>6</v>
      </c>
      <c r="S28" s="69" t="s">
        <v>85</v>
      </c>
      <c r="T28" s="31" t="s">
        <v>54</v>
      </c>
      <c r="U28" s="18" t="s">
        <v>69</v>
      </c>
      <c r="V28" s="110">
        <v>43619</v>
      </c>
      <c r="W28" s="110">
        <v>43644</v>
      </c>
      <c r="X28" s="31" t="s">
        <v>43</v>
      </c>
      <c r="Y28" s="31" t="s">
        <v>43</v>
      </c>
      <c r="Z28" s="31" t="s">
        <v>43</v>
      </c>
      <c r="AA28" s="31" t="s">
        <v>43</v>
      </c>
      <c r="AB28" s="18" t="str">
        <f>G28</f>
        <v>Поставка продуктов питания для нудж приемной</v>
      </c>
      <c r="AC28" s="19" t="s">
        <v>40</v>
      </c>
      <c r="AD28" s="32">
        <v>876</v>
      </c>
      <c r="AE28" s="32" t="s">
        <v>92</v>
      </c>
      <c r="AF28" s="32">
        <v>1</v>
      </c>
      <c r="AG28" s="20">
        <v>97000000000</v>
      </c>
      <c r="AH28" s="31" t="s">
        <v>42</v>
      </c>
      <c r="AI28" s="85">
        <v>43666</v>
      </c>
      <c r="AJ28" s="84">
        <v>43666</v>
      </c>
      <c r="AK28" s="85">
        <v>43830</v>
      </c>
      <c r="AL28" s="31">
        <v>2019</v>
      </c>
      <c r="AM28" s="31" t="s">
        <v>43</v>
      </c>
      <c r="AN28" s="130"/>
      <c r="AO28" s="130"/>
      <c r="AP28" s="130"/>
      <c r="AQ28" s="130"/>
      <c r="AR28" s="130"/>
      <c r="AS28" s="130"/>
      <c r="AT28" s="130"/>
      <c r="AU28" s="130"/>
      <c r="AV28" s="130"/>
      <c r="AW28" s="18" t="s">
        <v>101</v>
      </c>
    </row>
    <row r="29" spans="1:49" x14ac:dyDescent="0.25">
      <c r="N29" s="11" t="s">
        <v>50</v>
      </c>
      <c r="O29" s="11"/>
      <c r="P29" s="11"/>
      <c r="Q29" s="101">
        <f>Q25+Q23+Q20+Q16+Q24</f>
        <v>107.76917</v>
      </c>
      <c r="R29" s="101">
        <f>R25+R23+R20+R16+R24</f>
        <v>129.32300000000001</v>
      </c>
    </row>
    <row r="30" spans="1:49" x14ac:dyDescent="0.25">
      <c r="C30" s="9" t="s">
        <v>51</v>
      </c>
      <c r="G30" s="9"/>
    </row>
    <row r="31" spans="1:49" ht="21" x14ac:dyDescent="0.35">
      <c r="A31" s="105" t="s">
        <v>86</v>
      </c>
    </row>
    <row r="32" spans="1:49" x14ac:dyDescent="0.25">
      <c r="N32" s="104" t="s">
        <v>50</v>
      </c>
      <c r="Q32" s="101"/>
      <c r="R32" s="101"/>
    </row>
  </sheetData>
  <autoFilter ref="A15:AW25"/>
  <mergeCells count="65"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  <mergeCell ref="AF13:AF14"/>
    <mergeCell ref="X13:X14"/>
    <mergeCell ref="Y13:Y14"/>
    <mergeCell ref="AB13:AB14"/>
    <mergeCell ref="AC13:AC14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</mergeCells>
  <pageMargins left="0.70866141732283472" right="0.70866141732283472" top="0.35433070866141736" bottom="0.19685039370078741" header="0.31496062992125984" footer="0.31496062992125984"/>
  <pageSetup paperSize="9" scale="42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:C16"/>
    </sheetView>
  </sheetViews>
  <sheetFormatPr defaultRowHeight="15" x14ac:dyDescent="0.25"/>
  <cols>
    <col min="1" max="1" width="15.140625" customWidth="1"/>
    <col min="3" max="3" width="11.5703125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закупки 2018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2019-05-31T13:47:53Z</dcterms:modified>
</cp:coreProperties>
</file>